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1\2021 TSUB\12. Oprava kanalizační přípojky\"/>
    </mc:Choice>
  </mc:AlternateContent>
  <bookViews>
    <workbookView xWindow="360" yWindow="315" windowWidth="28380" windowHeight="12975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Položky!$B$1:$H$34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Položky!$H$6</definedName>
    <definedName name="SloupecCisloPol">Položky!$C$6</definedName>
    <definedName name="SloupecJC">Položky!$G$6</definedName>
    <definedName name="SloupecMJ">Položky!$E$6</definedName>
    <definedName name="SloupecMnozstvi">Položky!$F$6</definedName>
    <definedName name="SloupecNazPol">Položky!$D$6</definedName>
    <definedName name="SloupecPC">Položky!$B$6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B32" i="3" l="1"/>
  <c r="H31" i="3"/>
  <c r="H30" i="3"/>
  <c r="H29" i="3"/>
  <c r="H28" i="3"/>
  <c r="H27" i="3"/>
  <c r="H26" i="3"/>
  <c r="H18" i="3" l="1"/>
  <c r="H20" i="3"/>
  <c r="H19" i="3"/>
  <c r="H17" i="3"/>
  <c r="H16" i="3"/>
  <c r="H15" i="3"/>
  <c r="H14" i="3"/>
  <c r="H13" i="3"/>
  <c r="H12" i="3"/>
  <c r="H11" i="3"/>
  <c r="BF25" i="3" l="1"/>
  <c r="BE25" i="3"/>
  <c r="BD25" i="3"/>
  <c r="BC25" i="3"/>
  <c r="H25" i="3"/>
  <c r="BB25" i="3" s="1"/>
  <c r="BF24" i="3"/>
  <c r="BE24" i="3"/>
  <c r="BD24" i="3"/>
  <c r="BC24" i="3"/>
  <c r="H24" i="3"/>
  <c r="BF23" i="3"/>
  <c r="BE23" i="3"/>
  <c r="BD23" i="3"/>
  <c r="BC23" i="3"/>
  <c r="H23" i="3"/>
  <c r="BB23" i="3" s="1"/>
  <c r="BF22" i="3"/>
  <c r="BE22" i="3"/>
  <c r="BD22" i="3"/>
  <c r="BC22" i="3"/>
  <c r="H22" i="3"/>
  <c r="BF10" i="3"/>
  <c r="BE10" i="3"/>
  <c r="BD10" i="3"/>
  <c r="BC10" i="3"/>
  <c r="H10" i="3"/>
  <c r="BB10" i="3" s="1"/>
  <c r="BF9" i="3"/>
  <c r="BE9" i="3"/>
  <c r="BD9" i="3"/>
  <c r="BC9" i="3"/>
  <c r="H9" i="3"/>
  <c r="BB9" i="3" s="1"/>
  <c r="BF8" i="3"/>
  <c r="BE8" i="3"/>
  <c r="BD8" i="3"/>
  <c r="BC8" i="3"/>
  <c r="H8" i="3"/>
  <c r="BB24" i="3" l="1"/>
  <c r="H33" i="3"/>
  <c r="H34" i="3" s="1"/>
  <c r="BB8" i="3"/>
  <c r="BB22" i="3"/>
</calcChain>
</file>

<file path=xl/sharedStrings.xml><?xml version="1.0" encoding="utf-8"?>
<sst xmlns="http://schemas.openxmlformats.org/spreadsheetml/2006/main" count="88" uniqueCount="64">
  <si>
    <t>Objekt :</t>
  </si>
  <si>
    <t>%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</si>
  <si>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</si>
  <si>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</si>
  <si>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</si>
  <si>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</si>
  <si>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</si>
  <si>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</si>
  <si>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</si>
  <si>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Díl:</t>
  </si>
  <si>
    <t>1</t>
  </si>
  <si>
    <t>Zemní práce</t>
  </si>
  <si>
    <t>m3</t>
  </si>
  <si>
    <t>m</t>
  </si>
  <si>
    <t>kus</t>
  </si>
  <si>
    <t>m2</t>
  </si>
  <si>
    <t>721</t>
  </si>
  <si>
    <t>soubor</t>
  </si>
  <si>
    <t>Rekonstrukce kanalizace Nový hřbitov</t>
  </si>
  <si>
    <t>Nový hřbitov (ulice Prakšická)</t>
  </si>
  <si>
    <t>Řezání stávajícího živičného nebo
betonového podkladu-hloubka do 50mm</t>
  </si>
  <si>
    <t>Bourání betonu a asfaltového povrchu strojně</t>
  </si>
  <si>
    <t>Přesun strojů</t>
  </si>
  <si>
    <t>Hloubení rýh š. do 60 cm v hor.3
do 50m3, STROJNĚ</t>
  </si>
  <si>
    <t>Příplatek za lepivost - hloubení rýh
60 cm v hor.3</t>
  </si>
  <si>
    <t>Vodorovné přemístění výkopku
z hor. 1-4 do 50 m</t>
  </si>
  <si>
    <t>Vodorovné přemístění výkopku z hor.1-4 do 10000 m</t>
  </si>
  <si>
    <t>Zásyp jam, rýh, šachet se zhutněním</t>
  </si>
  <si>
    <t>Obsyp potrubí bez prohození sypaniny s dodáním štěrkopísku frakce 0-22mm</t>
  </si>
  <si>
    <t>Ruční zemní a výkopové práce</t>
  </si>
  <si>
    <t>Oprava betonového povrchu tl.20cm,
doplnění betonářské oceli,
včetně podkladu tl.20cm kameniva</t>
  </si>
  <si>
    <t>Oprava asfaltového povrchu tl.15cm</t>
  </si>
  <si>
    <t>úklid pracoviště</t>
  </si>
  <si>
    <t>942Bs5020-002</t>
  </si>
  <si>
    <t>OSTATNÍ</t>
  </si>
  <si>
    <t>132 20-1110</t>
  </si>
  <si>
    <t>132 20-1109</t>
  </si>
  <si>
    <t>162 20-1102</t>
  </si>
  <si>
    <t>162 70-1105</t>
  </si>
  <si>
    <t>174 10-1101</t>
  </si>
  <si>
    <t>175 10-1101</t>
  </si>
  <si>
    <t>celkem (Kč) bez DPH</t>
  </si>
  <si>
    <t>Kanalizace</t>
  </si>
  <si>
    <t>Potrubí kanalizační PVC-KG SN8 svodné (ležaté) v zemi DN 200</t>
  </si>
  <si>
    <t>721 17-6225</t>
  </si>
  <si>
    <t>721 17-0968</t>
  </si>
  <si>
    <t>Propojení na stávající potrubí DN200</t>
  </si>
  <si>
    <t>721 17-0969</t>
  </si>
  <si>
    <t>Propojení na stávající potrubí DN300</t>
  </si>
  <si>
    <t>Potrubí kanalizační PVC-KG svodné (ležaté) v zemi DN 200</t>
  </si>
  <si>
    <t>SACHTA SB</t>
  </si>
  <si>
    <t>Šachta průběžná DN400/200</t>
  </si>
  <si>
    <t>KAC2713411100</t>
  </si>
  <si>
    <t>Roura šachtová bez hrdla DN400x1000</t>
  </si>
  <si>
    <t>721 25-9008</t>
  </si>
  <si>
    <t>Montáž šachtového dna</t>
  </si>
  <si>
    <t>721 25-9211</t>
  </si>
  <si>
    <t>Montáž kanal. trubka hrdlová DN 400</t>
  </si>
  <si>
    <t>Poklop plastový 400 PP A15-1,5t</t>
  </si>
  <si>
    <t>KAC2549405090</t>
  </si>
  <si>
    <t>998 72-1200</t>
  </si>
  <si>
    <t>Kanalizace - přesun hmot</t>
  </si>
  <si>
    <t>Cena celkem bez DPH</t>
  </si>
  <si>
    <t>Cena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</si>
</sst>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7">
    <xf numFmtId="0" fontId="0" fillId="0" borderId="0" xfId="0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7" xfId="1" applyFont="1" applyBorder="1"/>
    <xf numFmtId="0" fontId="1" fillId="0" borderId="12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2" fillId="0" borderId="15" xfId="1" applyFont="1" applyBorder="1" applyAlignment="1">
      <alignment horizontal="center"/>
    </xf>
    <xf numFmtId="49" fontId="2" fillId="0" borderId="15" xfId="1" applyNumberFormat="1" applyFont="1" applyBorder="1" applyAlignment="1">
      <alignment horizontal="left"/>
    </xf>
    <xf numFmtId="0" fontId="2" fillId="0" borderId="4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1" xfId="1" applyNumberFormat="1" applyFont="1" applyBorder="1"/>
    <xf numFmtId="0" fontId="4" fillId="0" borderId="0" xfId="1" applyNumberFormat="1"/>
    <xf numFmtId="0" fontId="8" fillId="0" borderId="0" xfId="1" applyFont="1"/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4" fontId="9" fillId="0" borderId="16" xfId="1" applyNumberFormat="1" applyFont="1" applyBorder="1" applyAlignment="1">
      <alignment horizontal="right"/>
    </xf>
    <xf numFmtId="4" fontId="9" fillId="0" borderId="16" xfId="1" applyNumberFormat="1" applyFont="1" applyBorder="1"/>
    <xf numFmtId="0" fontId="10" fillId="0" borderId="0" xfId="1" applyFont="1"/>
    <xf numFmtId="0" fontId="4" fillId="0" borderId="0" xfId="1" applyBorder="1"/>
    <xf numFmtId="0" fontId="11" fillId="0" borderId="0" xfId="1" applyFont="1" applyAlignment="1"/>
    <xf numFmtId="0" fontId="4" fillId="0" borderId="0" xfId="1" applyAlignment="1">
      <alignment horizontal="right"/>
    </xf>
    <xf numFmtId="0" fontId="12" fillId="0" borderId="0" xfId="1" applyFont="1" applyBorder="1"/>
    <xf numFmtId="3" fontId="12" fillId="0" borderId="0" xfId="1" applyNumberFormat="1" applyFont="1" applyBorder="1" applyAlignment="1">
      <alignment horizontal="right"/>
    </xf>
    <xf numFmtId="4" fontId="12" fillId="0" borderId="0" xfId="1" applyNumberFormat="1" applyFont="1" applyBorder="1"/>
    <xf numFmtId="0" fontId="11" fillId="0" borderId="0" xfId="1" applyFont="1" applyBorder="1" applyAlignment="1"/>
    <xf numFmtId="0" fontId="4" fillId="0" borderId="0" xfId="1" applyBorder="1" applyAlignment="1">
      <alignment horizontal="right"/>
    </xf>
    <xf numFmtId="49" fontId="9" fillId="0" borderId="3" xfId="1" applyNumberFormat="1" applyFont="1" applyBorder="1" applyAlignment="1">
      <alignment horizontal="left" vertical="top"/>
    </xf>
    <xf numFmtId="0" fontId="9" fillId="0" borderId="3" xfId="1" applyFont="1" applyBorder="1" applyAlignment="1">
      <alignment horizontal="center" vertical="top"/>
    </xf>
    <xf numFmtId="0" fontId="2" fillId="3" borderId="15" xfId="1" applyFont="1" applyFill="1" applyBorder="1" applyAlignment="1">
      <alignment horizontal="center"/>
    </xf>
    <xf numFmtId="49" fontId="2" fillId="3" borderId="15" xfId="1" applyNumberFormat="1" applyFont="1" applyFill="1" applyBorder="1" applyAlignment="1">
      <alignment horizontal="left"/>
    </xf>
    <xf numFmtId="0" fontId="2" fillId="3" borderId="4" xfId="1" applyFont="1" applyFill="1" applyBorder="1"/>
    <xf numFmtId="0" fontId="1" fillId="3" borderId="2" xfId="1" applyFont="1" applyFill="1" applyBorder="1" applyAlignment="1">
      <alignment horizontal="center"/>
    </xf>
    <xf numFmtId="0" fontId="1" fillId="3" borderId="2" xfId="1" applyNumberFormat="1" applyFont="1" applyFill="1" applyBorder="1" applyAlignment="1">
      <alignment horizontal="right"/>
    </xf>
    <xf numFmtId="0" fontId="1" fillId="3" borderId="1" xfId="1" applyNumberFormat="1" applyFont="1" applyFill="1" applyBorder="1"/>
    <xf numFmtId="4" fontId="9" fillId="0" borderId="3" xfId="1" applyNumberFormat="1" applyFont="1" applyBorder="1"/>
    <xf numFmtId="164" fontId="9" fillId="0" borderId="16" xfId="1" applyNumberFormat="1" applyFont="1" applyBorder="1"/>
    <xf numFmtId="0" fontId="13" fillId="0" borderId="4" xfId="1" applyFont="1" applyBorder="1" applyAlignment="1">
      <alignment horizontal="left" vertical="top"/>
    </xf>
    <xf numFmtId="0" fontId="13" fillId="0" borderId="2" xfId="1" applyFont="1" applyBorder="1" applyAlignment="1">
      <alignment horizontal="left" vertical="top"/>
    </xf>
    <xf numFmtId="0" fontId="13" fillId="0" borderId="1" xfId="1" applyFont="1" applyBorder="1" applyAlignment="1">
      <alignment horizontal="left" vertical="top"/>
    </xf>
    <xf numFmtId="4" fontId="9" fillId="3" borderId="4" xfId="1" applyNumberFormat="1" applyFont="1" applyFill="1" applyBorder="1" applyAlignment="1">
      <alignment horizontal="center"/>
    </xf>
    <xf numFmtId="4" fontId="9" fillId="3" borderId="2" xfId="1" applyNumberFormat="1" applyFont="1" applyFill="1" applyBorder="1" applyAlignment="1">
      <alignment horizontal="center"/>
    </xf>
    <xf numFmtId="4" fontId="9" fillId="3" borderId="1" xfId="1" applyNumberFormat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49" fontId="1" fillId="0" borderId="5" xfId="1" applyNumberFormat="1" applyFont="1" applyBorder="1" applyAlignment="1">
      <alignment horizontal="center" vertical="center"/>
    </xf>
    <xf numFmtId="49" fontId="1" fillId="0" borderId="6" xfId="1" applyNumberFormat="1" applyFont="1" applyBorder="1" applyAlignment="1">
      <alignment horizontal="center" vertical="center"/>
    </xf>
    <xf numFmtId="49" fontId="1" fillId="0" borderId="10" xfId="1" applyNumberFormat="1" applyFont="1" applyBorder="1" applyAlignment="1">
      <alignment horizontal="center" vertical="center"/>
    </xf>
    <xf numFmtId="49" fontId="1" fillId="0" borderId="11" xfId="1" applyNumberFormat="1" applyFont="1" applyBorder="1" applyAlignment="1">
      <alignment horizontal="center" vertical="center"/>
    </xf>
    <xf numFmtId="49" fontId="2" fillId="0" borderId="8" xfId="1" applyNumberFormat="1" applyFont="1" applyBorder="1" applyAlignment="1">
      <alignment horizontal="center" vertical="center"/>
    </xf>
    <xf numFmtId="49" fontId="2" fillId="0" borderId="13" xfId="1" applyNumberFormat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 shrinkToFit="1"/>
    </xf>
    <xf numFmtId="0" fontId="1" fillId="0" borderId="7" xfId="1" applyFont="1" applyBorder="1" applyAlignment="1">
      <alignment horizontal="center" vertical="center" shrinkToFit="1"/>
    </xf>
    <xf numFmtId="0" fontId="1" fillId="0" borderId="9" xfId="1" applyFont="1" applyBorder="1" applyAlignment="1">
      <alignment horizontal="center" vertical="center" shrinkToFit="1"/>
    </xf>
    <xf numFmtId="0" fontId="1" fillId="0" borderId="13" xfId="1" applyFont="1" applyBorder="1" applyAlignment="1">
      <alignment horizontal="center" vertical="center" shrinkToFit="1"/>
    </xf>
    <xf numFmtId="0" fontId="1" fillId="0" borderId="12" xfId="1" applyFont="1" applyBorder="1" applyAlignment="1">
      <alignment horizontal="center" vertical="center" shrinkToFit="1"/>
    </xf>
    <xf numFmtId="0" fontId="1" fillId="0" borderId="14" xfId="1" applyFont="1" applyBorder="1" applyAlignment="1">
      <alignment horizontal="center" vertic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B1:DA98"/>
  <sheetViews>
    <sheetView showGridLines="0" showZeros="0" tabSelected="1" zoomScale="160" zoomScaleNormal="160" workbookViewId="0">
      <selection activeCell="L16" sqref="L16"/>
    </sheetView>
  </sheetViews>
  <sheetFormatPr defaultRowHeight="12.75" x14ac:dyDescent="0.2"/>
  <cols>
    <col min="1" max="1" width="9.140625" style="1"/>
    <col min="2" max="2" width="4.42578125" style="1" customWidth="1"/>
    <col min="3" max="3" width="11.5703125" style="1" customWidth="1"/>
    <col min="4" max="4" width="40.42578125" style="1" customWidth="1"/>
    <col min="5" max="5" width="5.5703125" style="1" customWidth="1"/>
    <col min="6" max="6" width="8.5703125" style="32" customWidth="1"/>
    <col min="7" max="7" width="9.85546875" style="1" customWidth="1"/>
    <col min="8" max="8" width="16.7109375" style="1" customWidth="1"/>
    <col min="9" max="12" width="9.140625" style="1"/>
    <col min="13" max="13" width="75.42578125" style="1" customWidth="1"/>
    <col min="14" max="14" width="45.28515625" style="1" customWidth="1"/>
    <col min="15" max="16384" width="9.140625" style="1"/>
  </cols>
  <sheetData>
    <row r="1" spans="2:105" ht="15.75" x14ac:dyDescent="0.25">
      <c r="B1" s="54" t="s">
        <v>2</v>
      </c>
      <c r="C1" s="54"/>
      <c r="D1" s="54"/>
      <c r="E1" s="54"/>
      <c r="F1" s="54"/>
      <c r="G1" s="54"/>
      <c r="H1" s="54"/>
    </row>
    <row r="2" spans="2:105" ht="14.25" customHeight="1" thickBot="1" x14ac:dyDescent="0.25">
      <c r="B2" s="2"/>
      <c r="C2" s="3"/>
      <c r="D2" s="4"/>
      <c r="E2" s="4"/>
      <c r="F2" s="5"/>
      <c r="G2" s="4"/>
      <c r="H2" s="4"/>
    </row>
    <row r="3" spans="2:105" ht="13.5" thickTop="1" x14ac:dyDescent="0.2">
      <c r="B3" s="55" t="s">
        <v>0</v>
      </c>
      <c r="C3" s="56"/>
      <c r="D3" s="59" t="s">
        <v>19</v>
      </c>
      <c r="E3" s="6"/>
      <c r="F3" s="61" t="s">
        <v>18</v>
      </c>
      <c r="G3" s="62"/>
      <c r="H3" s="63"/>
    </row>
    <row r="4" spans="2:105" ht="13.5" thickBot="1" x14ac:dyDescent="0.25">
      <c r="B4" s="57"/>
      <c r="C4" s="58"/>
      <c r="D4" s="60"/>
      <c r="E4" s="7"/>
      <c r="F4" s="64"/>
      <c r="G4" s="65"/>
      <c r="H4" s="66"/>
    </row>
    <row r="5" spans="2:105" ht="13.5" thickTop="1" x14ac:dyDescent="0.2">
      <c r="B5" s="8"/>
      <c r="C5" s="2"/>
      <c r="D5" s="2"/>
      <c r="E5" s="2"/>
      <c r="F5" s="9"/>
      <c r="G5" s="2"/>
      <c r="H5" s="10"/>
    </row>
    <row r="6" spans="2:105" x14ac:dyDescent="0.2">
      <c r="B6" s="11" t="s">
        <v>3</v>
      </c>
      <c r="C6" s="12" t="s">
        <v>4</v>
      </c>
      <c r="D6" s="12" t="s">
        <v>5</v>
      </c>
      <c r="E6" s="12" t="s">
        <v>6</v>
      </c>
      <c r="F6" s="13" t="s">
        <v>7</v>
      </c>
      <c r="G6" s="12" t="s">
        <v>8</v>
      </c>
      <c r="H6" s="14" t="s">
        <v>41</v>
      </c>
    </row>
    <row r="7" spans="2:105" x14ac:dyDescent="0.2">
      <c r="B7" s="40" t="s">
        <v>9</v>
      </c>
      <c r="C7" s="41" t="s">
        <v>10</v>
      </c>
      <c r="D7" s="42" t="s">
        <v>11</v>
      </c>
      <c r="E7" s="43"/>
      <c r="F7" s="44"/>
      <c r="G7" s="44"/>
      <c r="H7" s="45"/>
      <c r="I7" s="21"/>
      <c r="J7" s="21"/>
      <c r="P7" s="22">
        <v>1</v>
      </c>
    </row>
    <row r="8" spans="2:105" ht="22.5" x14ac:dyDescent="0.2">
      <c r="B8" s="23">
        <v>1</v>
      </c>
      <c r="C8" s="24" t="s">
        <v>33</v>
      </c>
      <c r="D8" s="25" t="s">
        <v>20</v>
      </c>
      <c r="E8" s="26" t="s">
        <v>13</v>
      </c>
      <c r="F8" s="27">
        <v>40</v>
      </c>
      <c r="G8" s="27"/>
      <c r="H8" s="28">
        <f>F8*G8</f>
        <v>0</v>
      </c>
      <c r="P8" s="22">
        <v>2</v>
      </c>
      <c r="AB8" s="1">
        <v>1</v>
      </c>
      <c r="AC8" s="1">
        <v>1</v>
      </c>
      <c r="AD8" s="1">
        <v>1</v>
      </c>
      <c r="BA8" s="1">
        <v>1</v>
      </c>
      <c r="BB8" s="1">
        <f>IF(BA8=1,H8,0)</f>
        <v>0</v>
      </c>
      <c r="BC8" s="1">
        <f>IF(BA8=2,H8,0)</f>
        <v>0</v>
      </c>
      <c r="BD8" s="1">
        <f>IF(BA8=3,H8,0)</f>
        <v>0</v>
      </c>
      <c r="BE8" s="1">
        <f>IF(BA8=4,H8,0)</f>
        <v>0</v>
      </c>
      <c r="BF8" s="1">
        <f>IF(BA8=5,H8,0)</f>
        <v>0</v>
      </c>
      <c r="CB8" s="29">
        <v>1</v>
      </c>
      <c r="CC8" s="29">
        <v>1</v>
      </c>
      <c r="DA8" s="1">
        <v>0</v>
      </c>
    </row>
    <row r="9" spans="2:105" x14ac:dyDescent="0.2">
      <c r="B9" s="23">
        <v>2</v>
      </c>
      <c r="C9" s="24" t="s">
        <v>34</v>
      </c>
      <c r="D9" s="25" t="s">
        <v>21</v>
      </c>
      <c r="E9" s="26" t="s">
        <v>17</v>
      </c>
      <c r="F9" s="27">
        <v>1</v>
      </c>
      <c r="G9" s="27"/>
      <c r="H9" s="28">
        <f>F9*G9</f>
        <v>0</v>
      </c>
      <c r="P9" s="22">
        <v>2</v>
      </c>
      <c r="AB9" s="1">
        <v>1</v>
      </c>
      <c r="AC9" s="1">
        <v>1</v>
      </c>
      <c r="AD9" s="1">
        <v>1</v>
      </c>
      <c r="BA9" s="1">
        <v>1</v>
      </c>
      <c r="BB9" s="1">
        <f>IF(BA9=1,H9,0)</f>
        <v>0</v>
      </c>
      <c r="BC9" s="1">
        <f>IF(BA9=2,H9,0)</f>
        <v>0</v>
      </c>
      <c r="BD9" s="1">
        <f>IF(BA9=3,H9,0)</f>
        <v>0</v>
      </c>
      <c r="BE9" s="1">
        <f>IF(BA9=4,H9,0)</f>
        <v>0</v>
      </c>
      <c r="BF9" s="1">
        <f>IF(BA9=5,H9,0)</f>
        <v>0</v>
      </c>
      <c r="CB9" s="29">
        <v>1</v>
      </c>
      <c r="CC9" s="29">
        <v>1</v>
      </c>
      <c r="DA9" s="1">
        <v>0</v>
      </c>
    </row>
    <row r="10" spans="2:105" x14ac:dyDescent="0.2">
      <c r="B10" s="23">
        <v>3</v>
      </c>
      <c r="C10" s="24" t="s">
        <v>34</v>
      </c>
      <c r="D10" s="25" t="s">
        <v>22</v>
      </c>
      <c r="E10" s="26" t="s">
        <v>17</v>
      </c>
      <c r="F10" s="27">
        <v>1</v>
      </c>
      <c r="G10" s="27"/>
      <c r="H10" s="28">
        <f>F10*G10</f>
        <v>0</v>
      </c>
      <c r="P10" s="22">
        <v>2</v>
      </c>
      <c r="AB10" s="1">
        <v>1</v>
      </c>
      <c r="AC10" s="1">
        <v>0</v>
      </c>
      <c r="AD10" s="1">
        <v>0</v>
      </c>
      <c r="BA10" s="1">
        <v>1</v>
      </c>
      <c r="BB10" s="1">
        <f>IF(BA10=1,H10,0)</f>
        <v>0</v>
      </c>
      <c r="BC10" s="1">
        <f>IF(BA10=2,H10,0)</f>
        <v>0</v>
      </c>
      <c r="BD10" s="1">
        <f>IF(BA10=3,H10,0)</f>
        <v>0</v>
      </c>
      <c r="BE10" s="1">
        <f>IF(BA10=4,H10,0)</f>
        <v>0</v>
      </c>
      <c r="BF10" s="1">
        <f>IF(BA10=5,H10,0)</f>
        <v>0</v>
      </c>
      <c r="CB10" s="29">
        <v>1</v>
      </c>
      <c r="CC10" s="29">
        <v>0</v>
      </c>
      <c r="DA10" s="1">
        <v>1.7</v>
      </c>
    </row>
    <row r="11" spans="2:105" ht="22.5" x14ac:dyDescent="0.2">
      <c r="B11" s="23">
        <v>4</v>
      </c>
      <c r="C11" s="24" t="s">
        <v>35</v>
      </c>
      <c r="D11" s="25" t="s">
        <v>23</v>
      </c>
      <c r="E11" s="26" t="s">
        <v>12</v>
      </c>
      <c r="F11" s="27">
        <v>47.25</v>
      </c>
      <c r="G11" s="27"/>
      <c r="H11" s="28">
        <f t="shared" ref="H11:H20" si="0">F11*G11</f>
        <v>0</v>
      </c>
      <c r="P11" s="22"/>
      <c r="CB11" s="29"/>
      <c r="CC11" s="29"/>
    </row>
    <row r="12" spans="2:105" ht="22.5" x14ac:dyDescent="0.2">
      <c r="B12" s="23">
        <v>5</v>
      </c>
      <c r="C12" s="24" t="s">
        <v>36</v>
      </c>
      <c r="D12" s="25" t="s">
        <v>24</v>
      </c>
      <c r="E12" s="26" t="s">
        <v>12</v>
      </c>
      <c r="F12" s="27">
        <v>47.25</v>
      </c>
      <c r="G12" s="27"/>
      <c r="H12" s="28">
        <f t="shared" si="0"/>
        <v>0</v>
      </c>
      <c r="P12" s="22"/>
      <c r="CB12" s="29"/>
      <c r="CC12" s="29"/>
    </row>
    <row r="13" spans="2:105" ht="22.5" x14ac:dyDescent="0.2">
      <c r="B13" s="23">
        <v>6</v>
      </c>
      <c r="C13" s="24" t="s">
        <v>37</v>
      </c>
      <c r="D13" s="25" t="s">
        <v>25</v>
      </c>
      <c r="E13" s="26" t="s">
        <v>12</v>
      </c>
      <c r="F13" s="27">
        <v>47.25</v>
      </c>
      <c r="G13" s="27"/>
      <c r="H13" s="28">
        <f t="shared" si="0"/>
        <v>0</v>
      </c>
      <c r="P13" s="22"/>
      <c r="CB13" s="29"/>
      <c r="CC13" s="29"/>
    </row>
    <row r="14" spans="2:105" x14ac:dyDescent="0.2">
      <c r="B14" s="23">
        <v>7</v>
      </c>
      <c r="C14" s="24" t="s">
        <v>38</v>
      </c>
      <c r="D14" s="25" t="s">
        <v>26</v>
      </c>
      <c r="E14" s="26" t="s">
        <v>12</v>
      </c>
      <c r="F14" s="27">
        <v>23.625</v>
      </c>
      <c r="G14" s="27"/>
      <c r="H14" s="28">
        <f t="shared" si="0"/>
        <v>0</v>
      </c>
      <c r="P14" s="22"/>
      <c r="CB14" s="29"/>
      <c r="CC14" s="29"/>
    </row>
    <row r="15" spans="2:105" x14ac:dyDescent="0.2">
      <c r="B15" s="23">
        <v>8</v>
      </c>
      <c r="C15" s="24" t="s">
        <v>39</v>
      </c>
      <c r="D15" s="25" t="s">
        <v>27</v>
      </c>
      <c r="E15" s="26" t="s">
        <v>12</v>
      </c>
      <c r="F15" s="27">
        <v>47.25</v>
      </c>
      <c r="G15" s="27"/>
      <c r="H15" s="28">
        <f t="shared" si="0"/>
        <v>0</v>
      </c>
      <c r="P15" s="22"/>
      <c r="CB15" s="29"/>
      <c r="CC15" s="29"/>
    </row>
    <row r="16" spans="2:105" ht="22.5" x14ac:dyDescent="0.2">
      <c r="B16" s="23">
        <v>9</v>
      </c>
      <c r="C16" s="24" t="s">
        <v>40</v>
      </c>
      <c r="D16" s="25" t="s">
        <v>28</v>
      </c>
      <c r="E16" s="26" t="s">
        <v>12</v>
      </c>
      <c r="F16" s="27">
        <v>13.5</v>
      </c>
      <c r="G16" s="27"/>
      <c r="H16" s="28">
        <f t="shared" si="0"/>
        <v>0</v>
      </c>
      <c r="P16" s="22"/>
      <c r="CB16" s="29"/>
      <c r="CC16" s="29"/>
    </row>
    <row r="17" spans="2:105" x14ac:dyDescent="0.2">
      <c r="B17" s="23">
        <v>10</v>
      </c>
      <c r="C17" s="24" t="s">
        <v>34</v>
      </c>
      <c r="D17" s="25" t="s">
        <v>29</v>
      </c>
      <c r="E17" s="26" t="s">
        <v>17</v>
      </c>
      <c r="F17" s="27">
        <v>1</v>
      </c>
      <c r="G17" s="27"/>
      <c r="H17" s="28">
        <f t="shared" si="0"/>
        <v>0</v>
      </c>
      <c r="P17" s="22"/>
      <c r="CB17" s="29"/>
      <c r="CC17" s="29"/>
    </row>
    <row r="18" spans="2:105" ht="33.75" x14ac:dyDescent="0.2">
      <c r="B18" s="23">
        <v>11</v>
      </c>
      <c r="C18" s="24" t="s">
        <v>34</v>
      </c>
      <c r="D18" s="25" t="s">
        <v>30</v>
      </c>
      <c r="E18" s="26" t="s">
        <v>15</v>
      </c>
      <c r="F18" s="27">
        <v>14</v>
      </c>
      <c r="G18" s="27"/>
      <c r="H18" s="28">
        <f t="shared" ref="H18" si="1">F18*G18</f>
        <v>0</v>
      </c>
      <c r="P18" s="22"/>
      <c r="CB18" s="29"/>
      <c r="CC18" s="29"/>
    </row>
    <row r="19" spans="2:105" x14ac:dyDescent="0.2">
      <c r="B19" s="23">
        <v>12</v>
      </c>
      <c r="C19" s="24" t="s">
        <v>34</v>
      </c>
      <c r="D19" s="25" t="s">
        <v>31</v>
      </c>
      <c r="E19" s="26" t="s">
        <v>15</v>
      </c>
      <c r="F19" s="27">
        <v>6.5</v>
      </c>
      <c r="G19" s="27"/>
      <c r="H19" s="28">
        <f t="shared" si="0"/>
        <v>0</v>
      </c>
      <c r="P19" s="22"/>
      <c r="CB19" s="29"/>
      <c r="CC19" s="29"/>
    </row>
    <row r="20" spans="2:105" x14ac:dyDescent="0.2">
      <c r="B20" s="39">
        <v>13</v>
      </c>
      <c r="C20" s="38" t="s">
        <v>34</v>
      </c>
      <c r="D20" s="25" t="s">
        <v>32</v>
      </c>
      <c r="E20" s="26" t="s">
        <v>17</v>
      </c>
      <c r="F20" s="27">
        <v>1</v>
      </c>
      <c r="G20" s="27"/>
      <c r="H20" s="28">
        <f t="shared" si="0"/>
        <v>0</v>
      </c>
      <c r="P20" s="22"/>
      <c r="CB20" s="29"/>
      <c r="CC20" s="29"/>
    </row>
    <row r="21" spans="2:105" x14ac:dyDescent="0.2">
      <c r="B21" s="15" t="s">
        <v>9</v>
      </c>
      <c r="C21" s="16" t="s">
        <v>16</v>
      </c>
      <c r="D21" s="17" t="s">
        <v>42</v>
      </c>
      <c r="E21" s="18"/>
      <c r="F21" s="19"/>
      <c r="G21" s="19"/>
      <c r="H21" s="20"/>
      <c r="I21" s="21"/>
      <c r="J21" s="21"/>
      <c r="P21" s="22">
        <v>1</v>
      </c>
    </row>
    <row r="22" spans="2:105" ht="22.5" x14ac:dyDescent="0.2">
      <c r="B22" s="23">
        <v>1</v>
      </c>
      <c r="C22" s="24" t="s">
        <v>44</v>
      </c>
      <c r="D22" s="25" t="s">
        <v>43</v>
      </c>
      <c r="E22" s="26" t="s">
        <v>13</v>
      </c>
      <c r="F22" s="27">
        <v>8</v>
      </c>
      <c r="G22" s="27"/>
      <c r="H22" s="28">
        <f t="shared" ref="H22:H31" si="2">F22*G22</f>
        <v>0</v>
      </c>
      <c r="P22" s="22">
        <v>2</v>
      </c>
      <c r="AB22" s="1">
        <v>1</v>
      </c>
      <c r="AC22" s="1">
        <v>1</v>
      </c>
      <c r="AD22" s="1">
        <v>1</v>
      </c>
      <c r="BA22" s="1">
        <v>1</v>
      </c>
      <c r="BB22" s="1">
        <f>IF(BA22=1,H22,0)</f>
        <v>0</v>
      </c>
      <c r="BC22" s="1">
        <f>IF(BA22=2,H22,0)</f>
        <v>0</v>
      </c>
      <c r="BD22" s="1">
        <f>IF(BA22=3,H22,0)</f>
        <v>0</v>
      </c>
      <c r="BE22" s="1">
        <f>IF(BA22=4,H22,0)</f>
        <v>0</v>
      </c>
      <c r="BF22" s="1">
        <f>IF(BA22=5,H22,0)</f>
        <v>0</v>
      </c>
      <c r="CB22" s="29">
        <v>1</v>
      </c>
      <c r="CC22" s="29">
        <v>1</v>
      </c>
      <c r="DA22" s="1">
        <v>4.5429999999999998E-2</v>
      </c>
    </row>
    <row r="23" spans="2:105" x14ac:dyDescent="0.2">
      <c r="B23" s="23">
        <v>2</v>
      </c>
      <c r="C23" s="24" t="s">
        <v>45</v>
      </c>
      <c r="D23" s="25" t="s">
        <v>46</v>
      </c>
      <c r="E23" s="26" t="s">
        <v>14</v>
      </c>
      <c r="F23" s="27">
        <v>1</v>
      </c>
      <c r="G23" s="27"/>
      <c r="H23" s="28">
        <f t="shared" si="2"/>
        <v>0</v>
      </c>
      <c r="P23" s="22">
        <v>2</v>
      </c>
      <c r="AB23" s="1">
        <v>1</v>
      </c>
      <c r="AC23" s="1">
        <v>1</v>
      </c>
      <c r="AD23" s="1">
        <v>1</v>
      </c>
      <c r="BA23" s="1">
        <v>1</v>
      </c>
      <c r="BB23" s="1">
        <f>IF(BA23=1,H23,0)</f>
        <v>0</v>
      </c>
      <c r="BC23" s="1">
        <f>IF(BA23=2,H23,0)</f>
        <v>0</v>
      </c>
      <c r="BD23" s="1">
        <f>IF(BA23=3,H23,0)</f>
        <v>0</v>
      </c>
      <c r="BE23" s="1">
        <f>IF(BA23=4,H23,0)</f>
        <v>0</v>
      </c>
      <c r="BF23" s="1">
        <f>IF(BA23=5,H23,0)</f>
        <v>0</v>
      </c>
      <c r="CB23" s="29">
        <v>1</v>
      </c>
      <c r="CC23" s="29">
        <v>1</v>
      </c>
      <c r="DA23" s="1">
        <v>4.3099999999999996E-3</v>
      </c>
    </row>
    <row r="24" spans="2:105" x14ac:dyDescent="0.2">
      <c r="B24" s="23">
        <v>3</v>
      </c>
      <c r="C24" s="24" t="s">
        <v>47</v>
      </c>
      <c r="D24" s="25" t="s">
        <v>48</v>
      </c>
      <c r="E24" s="26" t="s">
        <v>14</v>
      </c>
      <c r="F24" s="27">
        <v>1</v>
      </c>
      <c r="G24" s="27"/>
      <c r="H24" s="28">
        <f t="shared" si="2"/>
        <v>0</v>
      </c>
      <c r="P24" s="22">
        <v>2</v>
      </c>
      <c r="AB24" s="1">
        <v>1</v>
      </c>
      <c r="AC24" s="1">
        <v>1</v>
      </c>
      <c r="AD24" s="1">
        <v>1</v>
      </c>
      <c r="BA24" s="1">
        <v>1</v>
      </c>
      <c r="BB24" s="1">
        <f>IF(BA24=1,H24,0)</f>
        <v>0</v>
      </c>
      <c r="BC24" s="1">
        <f>IF(BA24=2,H24,0)</f>
        <v>0</v>
      </c>
      <c r="BD24" s="1">
        <f>IF(BA24=3,H24,0)</f>
        <v>0</v>
      </c>
      <c r="BE24" s="1">
        <f>IF(BA24=4,H24,0)</f>
        <v>0</v>
      </c>
      <c r="BF24" s="1">
        <f>IF(BA24=5,H24,0)</f>
        <v>0</v>
      </c>
      <c r="CB24" s="29">
        <v>1</v>
      </c>
      <c r="CC24" s="29">
        <v>1</v>
      </c>
      <c r="DA24" s="1">
        <v>1.694E-2</v>
      </c>
    </row>
    <row r="25" spans="2:105" ht="22.5" x14ac:dyDescent="0.2">
      <c r="B25" s="23">
        <v>4</v>
      </c>
      <c r="C25" s="24" t="s">
        <v>44</v>
      </c>
      <c r="D25" s="25" t="s">
        <v>49</v>
      </c>
      <c r="E25" s="26" t="s">
        <v>13</v>
      </c>
      <c r="F25" s="27">
        <v>45</v>
      </c>
      <c r="G25" s="27"/>
      <c r="H25" s="28">
        <f t="shared" si="2"/>
        <v>0</v>
      </c>
      <c r="P25" s="22">
        <v>2</v>
      </c>
      <c r="AB25" s="1">
        <v>1</v>
      </c>
      <c r="AC25" s="1">
        <v>1</v>
      </c>
      <c r="AD25" s="1">
        <v>1</v>
      </c>
      <c r="BA25" s="1">
        <v>1</v>
      </c>
      <c r="BB25" s="1">
        <f>IF(BA25=1,H25,0)</f>
        <v>0</v>
      </c>
      <c r="BC25" s="1">
        <f>IF(BA25=2,H25,0)</f>
        <v>0</v>
      </c>
      <c r="BD25" s="1">
        <f>IF(BA25=3,H25,0)</f>
        <v>0</v>
      </c>
      <c r="BE25" s="1">
        <f>IF(BA25=4,H25,0)</f>
        <v>0</v>
      </c>
      <c r="BF25" s="1">
        <f>IF(BA25=5,H25,0)</f>
        <v>0</v>
      </c>
      <c r="CB25" s="29">
        <v>1</v>
      </c>
      <c r="CC25" s="29">
        <v>1</v>
      </c>
      <c r="DA25" s="1">
        <v>4.5580000000000002E-2</v>
      </c>
    </row>
    <row r="26" spans="2:105" x14ac:dyDescent="0.2">
      <c r="B26" s="23">
        <v>5</v>
      </c>
      <c r="C26" s="24" t="s">
        <v>50</v>
      </c>
      <c r="D26" s="25" t="s">
        <v>51</v>
      </c>
      <c r="E26" s="26" t="s">
        <v>14</v>
      </c>
      <c r="F26" s="27">
        <v>2</v>
      </c>
      <c r="G26" s="27"/>
      <c r="H26" s="28">
        <f t="shared" si="2"/>
        <v>0</v>
      </c>
    </row>
    <row r="27" spans="2:105" x14ac:dyDescent="0.2">
      <c r="B27" s="23">
        <v>6</v>
      </c>
      <c r="C27" s="24" t="s">
        <v>52</v>
      </c>
      <c r="D27" s="25" t="s">
        <v>53</v>
      </c>
      <c r="E27" s="26" t="s">
        <v>14</v>
      </c>
      <c r="F27" s="27">
        <v>2</v>
      </c>
      <c r="G27" s="27"/>
      <c r="H27" s="28">
        <f t="shared" si="2"/>
        <v>0</v>
      </c>
    </row>
    <row r="28" spans="2:105" x14ac:dyDescent="0.2">
      <c r="B28" s="23">
        <v>7</v>
      </c>
      <c r="C28" s="24" t="s">
        <v>54</v>
      </c>
      <c r="D28" s="25" t="s">
        <v>55</v>
      </c>
      <c r="E28" s="26" t="s">
        <v>14</v>
      </c>
      <c r="F28" s="27">
        <v>2</v>
      </c>
      <c r="G28" s="27"/>
      <c r="H28" s="28">
        <f t="shared" si="2"/>
        <v>0</v>
      </c>
    </row>
    <row r="29" spans="2:105" x14ac:dyDescent="0.2">
      <c r="B29" s="23">
        <v>8</v>
      </c>
      <c r="C29" s="24" t="s">
        <v>56</v>
      </c>
      <c r="D29" s="25" t="s">
        <v>57</v>
      </c>
      <c r="E29" s="26" t="s">
        <v>14</v>
      </c>
      <c r="F29" s="27">
        <v>2</v>
      </c>
      <c r="G29" s="27"/>
      <c r="H29" s="28">
        <f t="shared" si="2"/>
        <v>0</v>
      </c>
    </row>
    <row r="30" spans="2:105" x14ac:dyDescent="0.2">
      <c r="B30" s="23">
        <v>9</v>
      </c>
      <c r="C30" s="24" t="s">
        <v>59</v>
      </c>
      <c r="D30" s="25" t="s">
        <v>58</v>
      </c>
      <c r="E30" s="26" t="s">
        <v>14</v>
      </c>
      <c r="F30" s="27">
        <v>2</v>
      </c>
      <c r="G30" s="27"/>
      <c r="H30" s="28">
        <f t="shared" si="2"/>
        <v>0</v>
      </c>
    </row>
    <row r="31" spans="2:105" x14ac:dyDescent="0.2">
      <c r="B31" s="23">
        <v>10</v>
      </c>
      <c r="C31" s="24" t="s">
        <v>60</v>
      </c>
      <c r="D31" s="25" t="s">
        <v>61</v>
      </c>
      <c r="E31" s="26" t="s">
        <v>1</v>
      </c>
      <c r="F31" s="27">
        <v>552.20000000000005</v>
      </c>
      <c r="G31" s="27"/>
      <c r="H31" s="28">
        <f t="shared" si="2"/>
        <v>0</v>
      </c>
    </row>
    <row r="32" spans="2:105" x14ac:dyDescent="0.2">
      <c r="B32" s="51">
        <f>F32*G32</f>
        <v>0</v>
      </c>
      <c r="C32" s="52"/>
      <c r="D32" s="52"/>
      <c r="E32" s="52"/>
      <c r="F32" s="52"/>
      <c r="G32" s="52"/>
      <c r="H32" s="53"/>
    </row>
    <row r="33" spans="2:8" x14ac:dyDescent="0.2">
      <c r="B33" s="48" t="s">
        <v>62</v>
      </c>
      <c r="C33" s="49"/>
      <c r="D33" s="49"/>
      <c r="E33" s="49"/>
      <c r="F33" s="49"/>
      <c r="G33" s="50"/>
      <c r="H33" s="47">
        <f>SUM(H8:H31)</f>
        <v>0</v>
      </c>
    </row>
    <row r="34" spans="2:8" x14ac:dyDescent="0.2">
      <c r="B34" s="48" t="s">
        <v>63</v>
      </c>
      <c r="C34" s="49"/>
      <c r="D34" s="49"/>
      <c r="E34" s="49"/>
      <c r="F34" s="49"/>
      <c r="G34" s="50"/>
      <c r="H34" s="46">
        <f>H33*1.21</f>
        <v>0</v>
      </c>
    </row>
    <row r="35" spans="2:8" x14ac:dyDescent="0.2">
      <c r="F35" s="1"/>
    </row>
    <row r="36" spans="2:8" x14ac:dyDescent="0.2">
      <c r="F36" s="1"/>
    </row>
    <row r="37" spans="2:8" x14ac:dyDescent="0.2">
      <c r="F37" s="1"/>
    </row>
    <row r="38" spans="2:8" x14ac:dyDescent="0.2">
      <c r="F38" s="1"/>
    </row>
    <row r="39" spans="2:8" x14ac:dyDescent="0.2">
      <c r="F39" s="1"/>
    </row>
    <row r="40" spans="2:8" x14ac:dyDescent="0.2">
      <c r="F40" s="1"/>
    </row>
    <row r="41" spans="2:8" x14ac:dyDescent="0.2">
      <c r="F41" s="1"/>
    </row>
    <row r="42" spans="2:8" x14ac:dyDescent="0.2">
      <c r="F42" s="1"/>
    </row>
    <row r="43" spans="2:8" x14ac:dyDescent="0.2">
      <c r="F43" s="1"/>
    </row>
    <row r="44" spans="2:8" x14ac:dyDescent="0.2">
      <c r="F44" s="1"/>
    </row>
    <row r="45" spans="2:8" x14ac:dyDescent="0.2">
      <c r="F45" s="1"/>
    </row>
    <row r="46" spans="2:8" x14ac:dyDescent="0.2">
      <c r="F46" s="1"/>
    </row>
    <row r="47" spans="2:8" x14ac:dyDescent="0.2">
      <c r="F47" s="1"/>
    </row>
    <row r="48" spans="2:8" x14ac:dyDescent="0.2">
      <c r="F48" s="1"/>
    </row>
    <row r="49" spans="2:8" x14ac:dyDescent="0.2">
      <c r="B49" s="30"/>
      <c r="C49" s="30"/>
      <c r="D49" s="30"/>
      <c r="E49" s="30"/>
      <c r="F49" s="30"/>
      <c r="G49" s="30"/>
      <c r="H49" s="30"/>
    </row>
    <row r="50" spans="2:8" x14ac:dyDescent="0.2">
      <c r="B50" s="30"/>
      <c r="C50" s="30"/>
      <c r="D50" s="30"/>
      <c r="E50" s="30"/>
      <c r="F50" s="30"/>
      <c r="G50" s="30"/>
      <c r="H50" s="30"/>
    </row>
    <row r="51" spans="2:8" x14ac:dyDescent="0.2">
      <c r="B51" s="30"/>
      <c r="C51" s="30"/>
      <c r="D51" s="30"/>
      <c r="E51" s="30"/>
      <c r="F51" s="30"/>
      <c r="G51" s="30"/>
      <c r="H51" s="30"/>
    </row>
    <row r="52" spans="2:8" x14ac:dyDescent="0.2">
      <c r="B52" s="30"/>
      <c r="C52" s="30"/>
      <c r="D52" s="30"/>
      <c r="E52" s="30"/>
      <c r="F52" s="30"/>
      <c r="G52" s="30"/>
      <c r="H52" s="30"/>
    </row>
    <row r="53" spans="2:8" x14ac:dyDescent="0.2">
      <c r="F53" s="1"/>
    </row>
    <row r="54" spans="2:8" x14ac:dyDescent="0.2">
      <c r="F54" s="1"/>
    </row>
    <row r="55" spans="2:8" x14ac:dyDescent="0.2">
      <c r="F55" s="1"/>
    </row>
    <row r="56" spans="2:8" x14ac:dyDescent="0.2">
      <c r="F56" s="1"/>
    </row>
    <row r="57" spans="2:8" x14ac:dyDescent="0.2">
      <c r="F57" s="1"/>
    </row>
    <row r="58" spans="2:8" x14ac:dyDescent="0.2">
      <c r="F58" s="1"/>
    </row>
    <row r="59" spans="2:8" x14ac:dyDescent="0.2">
      <c r="F59" s="1"/>
    </row>
    <row r="60" spans="2:8" x14ac:dyDescent="0.2">
      <c r="F60" s="1"/>
    </row>
    <row r="61" spans="2:8" x14ac:dyDescent="0.2">
      <c r="F61" s="1"/>
    </row>
    <row r="62" spans="2:8" x14ac:dyDescent="0.2">
      <c r="F62" s="1"/>
    </row>
    <row r="63" spans="2:8" x14ac:dyDescent="0.2">
      <c r="F63" s="1"/>
    </row>
    <row r="64" spans="2:8" x14ac:dyDescent="0.2">
      <c r="F64" s="1"/>
    </row>
    <row r="65" spans="6:6" x14ac:dyDescent="0.2">
      <c r="F65" s="1"/>
    </row>
    <row r="66" spans="6:6" x14ac:dyDescent="0.2">
      <c r="F66" s="1"/>
    </row>
    <row r="67" spans="6:6" x14ac:dyDescent="0.2">
      <c r="F67" s="1"/>
    </row>
    <row r="68" spans="6:6" x14ac:dyDescent="0.2">
      <c r="F68" s="1"/>
    </row>
    <row r="69" spans="6:6" x14ac:dyDescent="0.2">
      <c r="F69" s="1"/>
    </row>
    <row r="70" spans="6:6" x14ac:dyDescent="0.2">
      <c r="F70" s="1"/>
    </row>
    <row r="71" spans="6:6" x14ac:dyDescent="0.2">
      <c r="F71" s="1"/>
    </row>
    <row r="72" spans="6:6" x14ac:dyDescent="0.2">
      <c r="F72" s="1"/>
    </row>
    <row r="73" spans="6:6" x14ac:dyDescent="0.2">
      <c r="F73" s="1"/>
    </row>
    <row r="74" spans="6:6" x14ac:dyDescent="0.2">
      <c r="F74" s="1"/>
    </row>
    <row r="75" spans="6:6" x14ac:dyDescent="0.2">
      <c r="F75" s="1"/>
    </row>
    <row r="76" spans="6:6" x14ac:dyDescent="0.2">
      <c r="F76" s="1"/>
    </row>
    <row r="77" spans="6:6" x14ac:dyDescent="0.2">
      <c r="F77" s="1"/>
    </row>
    <row r="78" spans="6:6" x14ac:dyDescent="0.2">
      <c r="F78" s="1"/>
    </row>
    <row r="79" spans="6:6" x14ac:dyDescent="0.2">
      <c r="F79" s="1"/>
    </row>
    <row r="80" spans="6:6" x14ac:dyDescent="0.2">
      <c r="F80" s="1"/>
    </row>
    <row r="81" spans="2:8" x14ac:dyDescent="0.2">
      <c r="F81" s="1"/>
    </row>
    <row r="82" spans="2:8" x14ac:dyDescent="0.2">
      <c r="F82" s="1"/>
    </row>
    <row r="83" spans="2:8" x14ac:dyDescent="0.2">
      <c r="F83" s="1"/>
    </row>
    <row r="84" spans="2:8" x14ac:dyDescent="0.2">
      <c r="B84" s="31"/>
      <c r="C84" s="31"/>
    </row>
    <row r="85" spans="2:8" x14ac:dyDescent="0.2">
      <c r="B85" s="30"/>
      <c r="C85" s="30"/>
      <c r="D85" s="33"/>
      <c r="E85" s="33"/>
      <c r="F85" s="34"/>
      <c r="G85" s="33"/>
      <c r="H85" s="35"/>
    </row>
    <row r="86" spans="2:8" x14ac:dyDescent="0.2">
      <c r="B86" s="36"/>
      <c r="C86" s="36"/>
      <c r="D86" s="30"/>
      <c r="E86" s="30"/>
      <c r="F86" s="37"/>
      <c r="G86" s="30"/>
      <c r="H86" s="30"/>
    </row>
    <row r="87" spans="2:8" x14ac:dyDescent="0.2">
      <c r="B87" s="30"/>
      <c r="C87" s="30"/>
      <c r="D87" s="30"/>
      <c r="E87" s="30"/>
      <c r="F87" s="37"/>
      <c r="G87" s="30"/>
      <c r="H87" s="30"/>
    </row>
    <row r="88" spans="2:8" x14ac:dyDescent="0.2">
      <c r="B88" s="30"/>
      <c r="C88" s="30"/>
      <c r="D88" s="30"/>
      <c r="E88" s="30"/>
      <c r="F88" s="37"/>
      <c r="G88" s="30"/>
      <c r="H88" s="30"/>
    </row>
    <row r="89" spans="2:8" x14ac:dyDescent="0.2">
      <c r="B89" s="30"/>
      <c r="C89" s="30"/>
      <c r="D89" s="30"/>
      <c r="E89" s="30"/>
      <c r="F89" s="37"/>
      <c r="G89" s="30"/>
      <c r="H89" s="30"/>
    </row>
    <row r="90" spans="2:8" x14ac:dyDescent="0.2">
      <c r="B90" s="30"/>
      <c r="C90" s="30"/>
      <c r="D90" s="30"/>
      <c r="E90" s="30"/>
      <c r="F90" s="37"/>
      <c r="G90" s="30"/>
      <c r="H90" s="30"/>
    </row>
    <row r="91" spans="2:8" x14ac:dyDescent="0.2">
      <c r="B91" s="30"/>
      <c r="C91" s="30"/>
      <c r="D91" s="30"/>
      <c r="E91" s="30"/>
      <c r="F91" s="37"/>
      <c r="G91" s="30"/>
      <c r="H91" s="30"/>
    </row>
    <row r="92" spans="2:8" x14ac:dyDescent="0.2">
      <c r="B92" s="30"/>
      <c r="C92" s="30"/>
      <c r="D92" s="30"/>
      <c r="E92" s="30"/>
      <c r="F92" s="37"/>
      <c r="G92" s="30"/>
      <c r="H92" s="30"/>
    </row>
    <row r="93" spans="2:8" x14ac:dyDescent="0.2">
      <c r="B93" s="30"/>
      <c r="C93" s="30"/>
      <c r="D93" s="30"/>
      <c r="E93" s="30"/>
      <c r="F93" s="37"/>
      <c r="G93" s="30"/>
      <c r="H93" s="30"/>
    </row>
    <row r="94" spans="2:8" x14ac:dyDescent="0.2">
      <c r="B94" s="30"/>
      <c r="C94" s="30"/>
      <c r="D94" s="30"/>
      <c r="E94" s="30"/>
      <c r="F94" s="37"/>
      <c r="G94" s="30"/>
      <c r="H94" s="30"/>
    </row>
    <row r="95" spans="2:8" x14ac:dyDescent="0.2">
      <c r="B95" s="30"/>
      <c r="C95" s="30"/>
      <c r="D95" s="30"/>
      <c r="E95" s="30"/>
      <c r="F95" s="37"/>
      <c r="G95" s="30"/>
      <c r="H95" s="30"/>
    </row>
    <row r="96" spans="2:8" x14ac:dyDescent="0.2">
      <c r="B96" s="30"/>
      <c r="C96" s="30"/>
      <c r="D96" s="30"/>
      <c r="E96" s="30"/>
      <c r="F96" s="37"/>
      <c r="G96" s="30"/>
      <c r="H96" s="30"/>
    </row>
    <row r="97" spans="2:8" x14ac:dyDescent="0.2">
      <c r="B97" s="30"/>
      <c r="C97" s="30"/>
      <c r="D97" s="30"/>
      <c r="E97" s="30"/>
      <c r="F97" s="37"/>
      <c r="G97" s="30"/>
      <c r="H97" s="30"/>
    </row>
    <row r="98" spans="2:8" x14ac:dyDescent="0.2">
      <c r="B98" s="30"/>
      <c r="C98" s="30"/>
      <c r="D98" s="30"/>
      <c r="E98" s="30"/>
      <c r="F98" s="37"/>
      <c r="G98" s="30"/>
      <c r="H98" s="30"/>
    </row>
  </sheetData>
  <mergeCells count="7">
    <mergeCell ref="B34:G34"/>
    <mergeCell ref="B32:H32"/>
    <mergeCell ref="B1:H1"/>
    <mergeCell ref="B3:C4"/>
    <mergeCell ref="D3:D4"/>
    <mergeCell ref="F3:H4"/>
    <mergeCell ref="B33:G33"/>
  </mergeCells>
  <printOptions gridLinesSet="0"/>
  <pageMargins left="0.59055118110236227" right="0.39370078740157483" top="0.59055118110236227" bottom="0.98425196850393704" header="0.19685039370078741" footer="0.51181102362204722"/>
  <pageSetup paperSize="9" scale="9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Hečová Petra, Ing.</dc:creator>
  <cp:lastModifiedBy>Hečová Petra, Ing</cp:lastModifiedBy>
  <cp:lastPrinted>2021-06-29T05:20:26Z</cp:lastPrinted>
  <dcterms:created xsi:type="dcterms:W3CDTF">2017-07-19T14:38:26Z</dcterms:created>
  <dcterms:modified xsi:type="dcterms:W3CDTF">2021-06-29T05:21:29Z</dcterms:modified>
</cp:coreProperties>
</file>